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J:\lw\LU\au\EULLa 2023-2027\Viehbesatzrechner\"/>
    </mc:Choice>
  </mc:AlternateContent>
  <bookViews>
    <workbookView xWindow="0" yWindow="0" windowWidth="28800" windowHeight="12435" tabRatio="937"/>
  </bookViews>
  <sheets>
    <sheet name="Hinweise" sheetId="42" r:id="rId1"/>
    <sheet name="ÖR4" sheetId="39" r:id="rId2"/>
    <sheet name="GAP-SP EG" sheetId="43" r:id="rId3"/>
  </sheets>
  <definedNames>
    <definedName name="_xlnm.Print_Area" localSheetId="2">'GAP-SP EG'!$A$1:$D$30</definedName>
    <definedName name="_xlnm.Print_Area" localSheetId="1">ÖR4!$A$1:$D$30</definedName>
    <definedName name="_xlnm.Print_Titles" localSheetId="2">'GAP-SP EG'!$A:$B</definedName>
    <definedName name="_xlnm.Print_Titles" localSheetId="1">ÖR4!$A:$B</definedName>
  </definedNames>
  <calcPr calcId="152511"/>
</workbook>
</file>

<file path=xl/calcChain.xml><?xml version="1.0" encoding="utf-8"?>
<calcChain xmlns="http://schemas.openxmlformats.org/spreadsheetml/2006/main">
  <c r="A25" i="43" l="1"/>
  <c r="A25" i="39"/>
  <c r="D16" i="43" l="1"/>
  <c r="D17" i="43"/>
  <c r="D18" i="43"/>
  <c r="D19" i="43"/>
  <c r="D20" i="43"/>
  <c r="D15" i="43"/>
  <c r="D16" i="39"/>
  <c r="D17" i="39"/>
  <c r="D18" i="39"/>
  <c r="D19" i="39"/>
  <c r="D20" i="39"/>
  <c r="C26" i="43"/>
  <c r="B22" i="43"/>
  <c r="B20" i="43"/>
  <c r="B19" i="43"/>
  <c r="B18" i="43"/>
  <c r="B17" i="43"/>
  <c r="B16" i="43"/>
  <c r="B15" i="43"/>
  <c r="C11" i="43"/>
  <c r="A9" i="43"/>
  <c r="C27" i="43" l="1"/>
  <c r="C21" i="43" s="1"/>
  <c r="C22" i="43" s="1"/>
  <c r="C23" i="43" s="1"/>
  <c r="C11" i="39"/>
  <c r="B22" i="39"/>
  <c r="C24" i="43" l="1"/>
  <c r="A9" i="39"/>
  <c r="C26" i="39" l="1"/>
  <c r="B16" i="39"/>
  <c r="B17" i="39"/>
  <c r="B18" i="39"/>
  <c r="B19" i="39"/>
  <c r="B20" i="39"/>
  <c r="B15" i="39"/>
  <c r="D15" i="39" s="1"/>
  <c r="C27" i="39" l="1"/>
  <c r="C21" i="39" s="1"/>
  <c r="C22" i="39" s="1"/>
  <c r="C23" i="39" l="1"/>
  <c r="C24" i="39" l="1"/>
</calcChain>
</file>

<file path=xl/sharedStrings.xml><?xml version="1.0" encoding="utf-8"?>
<sst xmlns="http://schemas.openxmlformats.org/spreadsheetml/2006/main" count="75" uniqueCount="35">
  <si>
    <t>RGV</t>
  </si>
  <si>
    <t>Rinder von 6 Monaten bis 2 Jahren</t>
  </si>
  <si>
    <t>Summe RGV</t>
  </si>
  <si>
    <t>Max. Viehbesatz pro Tag</t>
  </si>
  <si>
    <t>Min. Viehbesatz pro Tag</t>
  </si>
  <si>
    <t>Summe</t>
  </si>
  <si>
    <t>Bullen, Kühe und sonstige Rinder über 2 Jahre</t>
  </si>
  <si>
    <t>Rinder unter 6 Monaten</t>
  </si>
  <si>
    <t>Pferde &amp; Equiden (ohne Ponys) von mehr als 6 Monaten</t>
  </si>
  <si>
    <t>Ponys von mehr als 6 Monaten</t>
  </si>
  <si>
    <t>Mutterschafe &amp; Schafe über 1 Jahr</t>
  </si>
  <si>
    <t>Mutterziegen &amp; Ziegen über 1 Jahr</t>
  </si>
  <si>
    <t>Name:</t>
  </si>
  <si>
    <t>Straße &amp; Hausnummer:</t>
  </si>
  <si>
    <t>PLZ:</t>
  </si>
  <si>
    <t>Ort:</t>
  </si>
  <si>
    <t>Datum der Berechnung:</t>
  </si>
  <si>
    <t>Viehbesatzberechnung für Ökoregel 4</t>
  </si>
  <si>
    <t>Viehbesatzberechnung für GAP-Strategieplan 
Extensive Grünlandbewirtschaftung im Unternehmen</t>
  </si>
  <si>
    <t>Information:</t>
  </si>
  <si>
    <t>Für die Richtigkeit der Angaben wird keine Gewähr übernommen!</t>
  </si>
  <si>
    <t>erstellt von: Agrarumwelt, DLR Rheinhessen-Nahe-Hunsrück, Bad Kreuznach, April 2023</t>
  </si>
  <si>
    <t>letzte Aktualisierung: April 2023</t>
  </si>
  <si>
    <t>- In dem Rechner sind die Tierarten auszuwählen und die entsprechenden Tierzahlen einzutragen. Zusätzlich ist die Dauergrünlandfläche des Betriebes einzugeben.</t>
  </si>
  <si>
    <r>
      <t>- Im Tabellenblatt "</t>
    </r>
    <r>
      <rPr>
        <b/>
        <i/>
        <sz val="14"/>
        <color theme="1"/>
        <rFont val="Arial"/>
        <family val="2"/>
      </rPr>
      <t>ÖR4</t>
    </r>
    <r>
      <rPr>
        <sz val="14"/>
        <color theme="1"/>
        <rFont val="Arial"/>
        <family val="2"/>
      </rPr>
      <t>" kann der Viehbesatz für die Teilnahme an der "</t>
    </r>
    <r>
      <rPr>
        <b/>
        <i/>
        <sz val="14"/>
        <color theme="1"/>
        <rFont val="Arial"/>
        <family val="2"/>
      </rPr>
      <t>Ökoregelung 4</t>
    </r>
    <r>
      <rPr>
        <sz val="14"/>
        <color theme="1"/>
        <rFont val="Arial"/>
        <family val="2"/>
      </rPr>
      <t>" berechnet werden.</t>
    </r>
  </si>
  <si>
    <r>
      <t>- Im Tabellenblatt "</t>
    </r>
    <r>
      <rPr>
        <b/>
        <i/>
        <sz val="14"/>
        <color theme="1"/>
        <rFont val="Arial"/>
        <family val="2"/>
      </rPr>
      <t>GAP-SP EG</t>
    </r>
    <r>
      <rPr>
        <sz val="14"/>
        <color theme="1"/>
        <rFont val="Arial"/>
        <family val="2"/>
      </rPr>
      <t>" kann der Viehbesatz für die Teilnahme an "</t>
    </r>
    <r>
      <rPr>
        <b/>
        <i/>
        <sz val="14"/>
        <color theme="1"/>
        <rFont val="Arial"/>
        <family val="2"/>
      </rPr>
      <t>GAP-Strategieplan - Extensive Grünlandbewirtschaftung im Unternehmen</t>
    </r>
    <r>
      <rPr>
        <sz val="14"/>
        <color theme="1"/>
        <rFont val="Arial"/>
        <family val="2"/>
      </rPr>
      <t>" berechnet werden.</t>
    </r>
  </si>
  <si>
    <t>www.agrarumwelt.rlp.de</t>
  </si>
  <si>
    <t>agrarumwelt@dlr.rlp.de</t>
  </si>
  <si>
    <t>ja</t>
  </si>
  <si>
    <t>nein</t>
  </si>
  <si>
    <t>Viehbesatz an bis zu 40 Tagen unterschritten?</t>
  </si>
  <si>
    <t>Tierart auswählen</t>
  </si>
  <si>
    <r>
      <t xml:space="preserve">Anzahl
Tiere 
</t>
    </r>
    <r>
      <rPr>
        <b/>
        <sz val="12"/>
        <rFont val="Arial"/>
        <family val="2"/>
      </rPr>
      <t>eingeben</t>
    </r>
  </si>
  <si>
    <t xml:space="preserve">Dauergrünlandfläche in Hektar eingeben         </t>
  </si>
  <si>
    <r>
      <rPr>
        <b/>
        <sz val="9"/>
        <rFont val="Arial"/>
        <family val="2"/>
      </rPr>
      <t xml:space="preserve">(Zeitraum 01. Jan bis 30. Sep = 269 Tage) </t>
    </r>
    <r>
      <rPr>
        <b/>
        <sz val="12"/>
        <rFont val="Arial"/>
        <family val="2"/>
      </rPr>
      <t xml:space="preserve">Viehbesatz im Ø für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</si>
</sst>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\ &quot;Tage&quot;"/>
  </numFmts>
  <fonts count="17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u/>
      <sz val="22"/>
      <color theme="1"/>
      <name val="Arial"/>
      <family val="2"/>
    </font>
    <font>
      <b/>
      <sz val="12"/>
      <color rgb="FFFF0000"/>
      <name val="Arial"/>
      <family val="2"/>
    </font>
    <font>
      <b/>
      <sz val="28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b/>
      <i/>
      <sz val="14"/>
      <color theme="1"/>
      <name val="Arial"/>
      <family val="2"/>
    </font>
    <font>
      <u/>
      <sz val="10"/>
      <color theme="10"/>
      <name val="Arial"/>
      <family val="2"/>
    </font>
    <font>
      <sz val="12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ck">
        <color indexed="64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thick">
        <color indexed="64"/>
      </right>
      <top style="thin">
        <color theme="1"/>
      </top>
      <bottom style="thin">
        <color theme="1"/>
      </bottom>
      <diagonal/>
    </border>
    <border>
      <left style="thick">
        <color indexed="64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ck">
        <color indexed="64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0" applyFont="1" applyFill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3" fillId="0" borderId="0" xfId="0" applyFont="1" applyAlignment="1" applyProtection="1">
      <alignment wrapText="1"/>
    </xf>
    <xf numFmtId="0" fontId="6" fillId="0" borderId="0" xfId="0" applyFont="1" applyFill="1"/>
    <xf numFmtId="0" fontId="4" fillId="0" borderId="0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4" fillId="0" borderId="6" xfId="0" applyFont="1" applyFill="1" applyBorder="1" applyAlignment="1" applyProtection="1">
      <alignment horizontal="center"/>
    </xf>
    <xf numFmtId="164" fontId="5" fillId="0" borderId="7" xfId="0" quotePrefix="1" applyNumberFormat="1" applyFont="1" applyFill="1" applyBorder="1" applyAlignment="1" applyProtection="1">
      <alignment horizontal="center"/>
    </xf>
    <xf numFmtId="0" fontId="4" fillId="0" borderId="29" xfId="0" applyFont="1" applyFill="1" applyBorder="1" applyAlignment="1" applyProtection="1">
      <alignment horizontal="center"/>
    </xf>
    <xf numFmtId="0" fontId="4" fillId="0" borderId="30" xfId="0" applyFont="1" applyFill="1" applyBorder="1" applyAlignment="1" applyProtection="1">
      <alignment horizontal="center"/>
    </xf>
    <xf numFmtId="0" fontId="4" fillId="2" borderId="31" xfId="0" applyFont="1" applyFill="1" applyBorder="1" applyAlignment="1" applyProtection="1">
      <alignment horizontal="center"/>
      <protection locked="0"/>
    </xf>
    <xf numFmtId="0" fontId="4" fillId="2" borderId="32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</xf>
    <xf numFmtId="4" fontId="3" fillId="0" borderId="0" xfId="0" applyNumberFormat="1" applyFont="1" applyFill="1" applyProtection="1"/>
    <xf numFmtId="0" fontId="4" fillId="0" borderId="11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wrapText="1"/>
    </xf>
    <xf numFmtId="0" fontId="4" fillId="0" borderId="13" xfId="0" applyFont="1" applyFill="1" applyBorder="1" applyAlignment="1" applyProtection="1">
      <alignment horizontal="center"/>
    </xf>
    <xf numFmtId="0" fontId="4" fillId="3" borderId="33" xfId="0" applyFont="1" applyFill="1" applyBorder="1" applyAlignment="1" applyProtection="1">
      <protection locked="0"/>
    </xf>
    <xf numFmtId="4" fontId="4" fillId="0" borderId="34" xfId="0" applyNumberFormat="1" applyFont="1" applyFill="1" applyBorder="1" applyAlignment="1" applyProtection="1">
      <alignment horizontal="center"/>
    </xf>
    <xf numFmtId="0" fontId="4" fillId="3" borderId="35" xfId="0" applyFont="1" applyFill="1" applyBorder="1" applyAlignment="1" applyProtection="1">
      <protection locked="0"/>
    </xf>
    <xf numFmtId="0" fontId="4" fillId="3" borderId="36" xfId="0" applyFont="1" applyFill="1" applyBorder="1" applyAlignment="1" applyProtection="1">
      <protection locked="0"/>
    </xf>
    <xf numFmtId="164" fontId="4" fillId="0" borderId="14" xfId="0" quotePrefix="1" applyNumberFormat="1" applyFont="1" applyFill="1" applyBorder="1" applyAlignment="1" applyProtection="1">
      <alignment horizontal="right"/>
    </xf>
    <xf numFmtId="164" fontId="4" fillId="0" borderId="15" xfId="0" quotePrefix="1" applyNumberFormat="1" applyFont="1" applyFill="1" applyBorder="1" applyAlignment="1" applyProtection="1">
      <alignment horizontal="right"/>
    </xf>
    <xf numFmtId="164" fontId="5" fillId="0" borderId="16" xfId="0" quotePrefix="1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right" wrapText="1"/>
    </xf>
    <xf numFmtId="0" fontId="10" fillId="0" borderId="0" xfId="0" applyFont="1" applyProtection="1"/>
    <xf numFmtId="0" fontId="0" fillId="0" borderId="0" xfId="0" applyProtection="1"/>
    <xf numFmtId="0" fontId="11" fillId="0" borderId="0" xfId="0" applyFont="1" applyProtection="1"/>
    <xf numFmtId="0" fontId="12" fillId="0" borderId="0" xfId="0" quotePrefix="1" applyFont="1" applyProtection="1"/>
    <xf numFmtId="0" fontId="13" fillId="0" borderId="0" xfId="0" applyFont="1" applyProtection="1"/>
    <xf numFmtId="0" fontId="15" fillId="0" borderId="0" xfId="1" applyProtection="1">
      <protection locked="0"/>
    </xf>
    <xf numFmtId="3" fontId="1" fillId="0" borderId="9" xfId="0" applyNumberFormat="1" applyFont="1" applyBorder="1" applyAlignment="1" applyProtection="1">
      <alignment horizontal="right" wrapText="1"/>
    </xf>
    <xf numFmtId="164" fontId="1" fillId="0" borderId="14" xfId="0" quotePrefix="1" applyNumberFormat="1" applyFont="1" applyFill="1" applyBorder="1" applyAlignment="1" applyProtection="1">
      <alignment horizontal="right"/>
    </xf>
    <xf numFmtId="3" fontId="1" fillId="0" borderId="9" xfId="0" applyNumberFormat="1" applyFont="1" applyBorder="1" applyAlignment="1" applyProtection="1">
      <alignment horizontal="right" wrapText="1"/>
    </xf>
    <xf numFmtId="164" fontId="1" fillId="0" borderId="14" xfId="0" quotePrefix="1" applyNumberFormat="1" applyFont="1" applyFill="1" applyBorder="1" applyAlignment="1" applyProtection="1">
      <alignment horizontal="right"/>
    </xf>
    <xf numFmtId="0" fontId="1" fillId="2" borderId="31" xfId="0" applyFont="1" applyFill="1" applyBorder="1" applyAlignment="1" applyProtection="1">
      <alignment horizontal="center"/>
      <protection locked="0"/>
    </xf>
    <xf numFmtId="3" fontId="1" fillId="0" borderId="37" xfId="0" applyNumberFormat="1" applyFont="1" applyBorder="1" applyAlignment="1" applyProtection="1">
      <alignment horizontal="right" wrapText="1"/>
    </xf>
    <xf numFmtId="0" fontId="16" fillId="0" borderId="0" xfId="0" applyFont="1" applyFill="1"/>
    <xf numFmtId="3" fontId="1" fillId="0" borderId="39" xfId="0" applyNumberFormat="1" applyFont="1" applyBorder="1" applyAlignment="1" applyProtection="1">
      <alignment horizontal="right" wrapText="1"/>
    </xf>
    <xf numFmtId="0" fontId="16" fillId="0" borderId="0" xfId="0" applyFont="1" applyFill="1" applyProtection="1"/>
    <xf numFmtId="165" fontId="1" fillId="0" borderId="21" xfId="0" quotePrefix="1" applyNumberFormat="1" applyFont="1" applyFill="1" applyBorder="1" applyAlignment="1" applyProtection="1">
      <alignment horizontal="center"/>
    </xf>
    <xf numFmtId="3" fontId="1" fillId="3" borderId="40" xfId="0" applyNumberFormat="1" applyFont="1" applyFill="1" applyBorder="1" applyAlignment="1" applyProtection="1">
      <alignment horizontal="center" wrapText="1"/>
      <protection locked="0"/>
    </xf>
    <xf numFmtId="0" fontId="1" fillId="0" borderId="42" xfId="0" applyFont="1" applyFill="1" applyBorder="1" applyAlignment="1" applyProtection="1">
      <alignment horizontal="center" wrapText="1"/>
    </xf>
    <xf numFmtId="3" fontId="1" fillId="0" borderId="14" xfId="0" applyNumberFormat="1" applyFont="1" applyBorder="1" applyAlignment="1" applyProtection="1">
      <alignment horizontal="right" wrapText="1"/>
    </xf>
    <xf numFmtId="3" fontId="1" fillId="0" borderId="19" xfId="0" applyNumberFormat="1" applyFont="1" applyBorder="1" applyAlignment="1" applyProtection="1">
      <alignment wrapText="1"/>
    </xf>
    <xf numFmtId="2" fontId="4" fillId="0" borderId="40" xfId="0" applyNumberFormat="1" applyFont="1" applyFill="1" applyBorder="1" applyAlignment="1" applyProtection="1">
      <alignment horizontal="center"/>
      <protection locked="0"/>
    </xf>
    <xf numFmtId="2" fontId="4" fillId="0" borderId="4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</xf>
    <xf numFmtId="3" fontId="4" fillId="0" borderId="24" xfId="0" quotePrefix="1" applyNumberFormat="1" applyFont="1" applyFill="1" applyBorder="1" applyAlignment="1" applyProtection="1">
      <alignment horizontal="center"/>
    </xf>
    <xf numFmtId="3" fontId="4" fillId="0" borderId="25" xfId="0" quotePrefix="1" applyNumberFormat="1" applyFont="1" applyFill="1" applyBorder="1" applyAlignment="1" applyProtection="1">
      <alignment horizontal="center"/>
    </xf>
    <xf numFmtId="3" fontId="4" fillId="0" borderId="17" xfId="0" quotePrefix="1" applyNumberFormat="1" applyFont="1" applyFill="1" applyBorder="1" applyAlignment="1" applyProtection="1">
      <alignment horizontal="center"/>
    </xf>
    <xf numFmtId="3" fontId="4" fillId="0" borderId="18" xfId="0" quotePrefix="1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/>
    </xf>
    <xf numFmtId="4" fontId="4" fillId="0" borderId="22" xfId="0" applyNumberFormat="1" applyFont="1" applyFill="1" applyBorder="1" applyAlignment="1" applyProtection="1">
      <alignment horizontal="center"/>
    </xf>
    <xf numFmtId="4" fontId="4" fillId="0" borderId="23" xfId="0" applyNumberFormat="1" applyFont="1" applyFill="1" applyBorder="1" applyAlignment="1" applyProtection="1">
      <alignment horizontal="center"/>
    </xf>
    <xf numFmtId="4" fontId="4" fillId="0" borderId="26" xfId="0" applyNumberFormat="1" applyFont="1" applyFill="1" applyBorder="1" applyAlignment="1" applyProtection="1">
      <alignment horizontal="center"/>
    </xf>
    <xf numFmtId="4" fontId="4" fillId="0" borderId="27" xfId="0" applyNumberFormat="1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right" wrapText="1"/>
    </xf>
    <xf numFmtId="0" fontId="4" fillId="0" borderId="7" xfId="0" applyFont="1" applyFill="1" applyBorder="1" applyAlignment="1" applyProtection="1">
      <alignment horizontal="right" wrapText="1"/>
    </xf>
    <xf numFmtId="0" fontId="3" fillId="0" borderId="20" xfId="0" applyFont="1" applyBorder="1" applyAlignment="1" applyProtection="1">
      <alignment horizontal="center" wrapText="1"/>
      <protection locked="0"/>
    </xf>
    <xf numFmtId="0" fontId="3" fillId="0" borderId="21" xfId="0" applyFont="1" applyBorder="1" applyAlignment="1" applyProtection="1">
      <alignment horizontal="center" wrapText="1"/>
      <protection locked="0"/>
    </xf>
    <xf numFmtId="14" fontId="3" fillId="0" borderId="20" xfId="0" applyNumberFormat="1" applyFont="1" applyFill="1" applyBorder="1" applyAlignment="1" applyProtection="1">
      <alignment horizontal="center"/>
      <protection locked="0"/>
    </xf>
    <xf numFmtId="0" fontId="3" fillId="0" borderId="20" xfId="0" applyFont="1" applyFill="1" applyBorder="1" applyAlignment="1" applyProtection="1">
      <alignment horizontal="center"/>
      <protection locked="0"/>
    </xf>
    <xf numFmtId="0" fontId="9" fillId="0" borderId="28" xfId="0" applyFont="1" applyFill="1" applyBorder="1" applyAlignment="1" applyProtection="1">
      <alignment horizontal="center"/>
    </xf>
    <xf numFmtId="2" fontId="4" fillId="2" borderId="43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2" fontId="1" fillId="0" borderId="38" xfId="0" applyNumberFormat="1" applyFont="1" applyFill="1" applyBorder="1" applyAlignment="1" applyProtection="1">
      <alignment horizontal="center" wrapText="1"/>
    </xf>
    <xf numFmtId="2" fontId="4" fillId="0" borderId="23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wrapText="1"/>
    </xf>
  </cellXfs>
  <cellStyles count="2">
    <cellStyle name="Link" xfId="1" builtinId="8"/>
    <cellStyle name="Standard" xfId="0" builtinId="0"/>
  </cellStyles>
  <dxfs count="16">
    <dxf>
      <fill>
        <patternFill>
          <bgColor rgb="FFFFFF99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1819275</xdr:colOff>
      <xdr:row>8</xdr:row>
      <xdr:rowOff>180975</xdr:rowOff>
    </xdr:to>
    <xdr:grpSp>
      <xdr:nvGrpSpPr>
        <xdr:cNvPr id="3113" name="Gruppieren 1"/>
        <xdr:cNvGrpSpPr>
          <a:grpSpLocks/>
        </xdr:cNvGrpSpPr>
      </xdr:nvGrpSpPr>
      <xdr:grpSpPr bwMode="auto">
        <a:xfrm>
          <a:off x="0" y="542925"/>
          <a:ext cx="1819275" cy="1514475"/>
          <a:chOff x="0" y="790575"/>
          <a:chExt cx="1814868" cy="1409700"/>
        </a:xfrm>
      </xdr:grpSpPr>
      <xdr:pic>
        <xdr:nvPicPr>
          <xdr:cNvPr id="3114" name="Grafik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285875"/>
            <a:ext cx="1814868" cy="914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15" name="Grafik 3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925" y="790575"/>
            <a:ext cx="1314110" cy="685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988484</xdr:colOff>
      <xdr:row>12</xdr:row>
      <xdr:rowOff>237067</xdr:rowOff>
    </xdr:from>
    <xdr:to>
      <xdr:col>2</xdr:col>
      <xdr:colOff>1111250</xdr:colOff>
      <xdr:row>12</xdr:row>
      <xdr:rowOff>543984</xdr:rowOff>
    </xdr:to>
    <xdr:sp macro="" textlink="">
      <xdr:nvSpPr>
        <xdr:cNvPr id="8" name="Pfeil nach unten 7"/>
        <xdr:cNvSpPr/>
      </xdr:nvSpPr>
      <xdr:spPr>
        <a:xfrm>
          <a:off x="5729817" y="3210984"/>
          <a:ext cx="122766" cy="306917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71968</xdr:colOff>
      <xdr:row>12</xdr:row>
      <xdr:rowOff>230717</xdr:rowOff>
    </xdr:from>
    <xdr:to>
      <xdr:col>2</xdr:col>
      <xdr:colOff>194734</xdr:colOff>
      <xdr:row>12</xdr:row>
      <xdr:rowOff>537634</xdr:rowOff>
    </xdr:to>
    <xdr:sp macro="" textlink="">
      <xdr:nvSpPr>
        <xdr:cNvPr id="10" name="Pfeil nach unten 9"/>
        <xdr:cNvSpPr/>
      </xdr:nvSpPr>
      <xdr:spPr>
        <a:xfrm>
          <a:off x="4813301" y="3204634"/>
          <a:ext cx="122766" cy="306917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2794001</xdr:colOff>
      <xdr:row>12</xdr:row>
      <xdr:rowOff>211666</xdr:rowOff>
    </xdr:from>
    <xdr:to>
      <xdr:col>0</xdr:col>
      <xdr:colOff>2916767</xdr:colOff>
      <xdr:row>12</xdr:row>
      <xdr:rowOff>518583</xdr:rowOff>
    </xdr:to>
    <xdr:sp macro="" textlink="">
      <xdr:nvSpPr>
        <xdr:cNvPr id="11" name="Pfeil nach unten 10"/>
        <xdr:cNvSpPr/>
      </xdr:nvSpPr>
      <xdr:spPr>
        <a:xfrm>
          <a:off x="2794001" y="3185583"/>
          <a:ext cx="122766" cy="306917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1248833</xdr:colOff>
      <xdr:row>12</xdr:row>
      <xdr:rowOff>211667</xdr:rowOff>
    </xdr:from>
    <xdr:to>
      <xdr:col>0</xdr:col>
      <xdr:colOff>1371599</xdr:colOff>
      <xdr:row>12</xdr:row>
      <xdr:rowOff>518584</xdr:rowOff>
    </xdr:to>
    <xdr:sp macro="" textlink="">
      <xdr:nvSpPr>
        <xdr:cNvPr id="12" name="Pfeil nach unten 11"/>
        <xdr:cNvSpPr/>
      </xdr:nvSpPr>
      <xdr:spPr>
        <a:xfrm>
          <a:off x="1248833" y="3185584"/>
          <a:ext cx="122766" cy="306917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196793</xdr:colOff>
      <xdr:row>9</xdr:row>
      <xdr:rowOff>52861</xdr:rowOff>
    </xdr:from>
    <xdr:to>
      <xdr:col>1</xdr:col>
      <xdr:colOff>499476</xdr:colOff>
      <xdr:row>9</xdr:row>
      <xdr:rowOff>175627</xdr:rowOff>
    </xdr:to>
    <xdr:sp macro="" textlink="">
      <xdr:nvSpPr>
        <xdr:cNvPr id="13" name="Pfeil nach unten 12"/>
        <xdr:cNvSpPr/>
      </xdr:nvSpPr>
      <xdr:spPr>
        <a:xfrm rot="16200000">
          <a:off x="4468227" y="2067927"/>
          <a:ext cx="122766" cy="302683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1819275</xdr:colOff>
      <xdr:row>8</xdr:row>
      <xdr:rowOff>180975</xdr:rowOff>
    </xdr:to>
    <xdr:grpSp>
      <xdr:nvGrpSpPr>
        <xdr:cNvPr id="2" name="Gruppieren 1"/>
        <xdr:cNvGrpSpPr>
          <a:grpSpLocks/>
        </xdr:cNvGrpSpPr>
      </xdr:nvGrpSpPr>
      <xdr:grpSpPr bwMode="auto">
        <a:xfrm>
          <a:off x="0" y="1228725"/>
          <a:ext cx="1819275" cy="1514475"/>
          <a:chOff x="0" y="790575"/>
          <a:chExt cx="1814868" cy="1409700"/>
        </a:xfrm>
      </xdr:grpSpPr>
      <xdr:pic>
        <xdr:nvPicPr>
          <xdr:cNvPr id="3" name="Grafik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285875"/>
            <a:ext cx="1814868" cy="914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925" y="790575"/>
            <a:ext cx="1314110" cy="685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988484</xdr:colOff>
      <xdr:row>12</xdr:row>
      <xdr:rowOff>237067</xdr:rowOff>
    </xdr:from>
    <xdr:to>
      <xdr:col>2</xdr:col>
      <xdr:colOff>1111250</xdr:colOff>
      <xdr:row>12</xdr:row>
      <xdr:rowOff>543984</xdr:rowOff>
    </xdr:to>
    <xdr:sp macro="" textlink="">
      <xdr:nvSpPr>
        <xdr:cNvPr id="5" name="Pfeil nach unten 4"/>
        <xdr:cNvSpPr/>
      </xdr:nvSpPr>
      <xdr:spPr>
        <a:xfrm>
          <a:off x="5951009" y="3180292"/>
          <a:ext cx="122766" cy="306917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71968</xdr:colOff>
      <xdr:row>12</xdr:row>
      <xdr:rowOff>230717</xdr:rowOff>
    </xdr:from>
    <xdr:to>
      <xdr:col>2</xdr:col>
      <xdr:colOff>194734</xdr:colOff>
      <xdr:row>12</xdr:row>
      <xdr:rowOff>537634</xdr:rowOff>
    </xdr:to>
    <xdr:sp macro="" textlink="">
      <xdr:nvSpPr>
        <xdr:cNvPr id="6" name="Pfeil nach unten 5"/>
        <xdr:cNvSpPr/>
      </xdr:nvSpPr>
      <xdr:spPr>
        <a:xfrm>
          <a:off x="5034493" y="3173942"/>
          <a:ext cx="122766" cy="306917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2794001</xdr:colOff>
      <xdr:row>12</xdr:row>
      <xdr:rowOff>211666</xdr:rowOff>
    </xdr:from>
    <xdr:to>
      <xdr:col>0</xdr:col>
      <xdr:colOff>2916767</xdr:colOff>
      <xdr:row>12</xdr:row>
      <xdr:rowOff>518583</xdr:rowOff>
    </xdr:to>
    <xdr:sp macro="" textlink="">
      <xdr:nvSpPr>
        <xdr:cNvPr id="7" name="Pfeil nach unten 6"/>
        <xdr:cNvSpPr/>
      </xdr:nvSpPr>
      <xdr:spPr>
        <a:xfrm>
          <a:off x="2794001" y="3154891"/>
          <a:ext cx="122766" cy="306917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1248833</xdr:colOff>
      <xdr:row>12</xdr:row>
      <xdr:rowOff>211667</xdr:rowOff>
    </xdr:from>
    <xdr:to>
      <xdr:col>0</xdr:col>
      <xdr:colOff>1371599</xdr:colOff>
      <xdr:row>12</xdr:row>
      <xdr:rowOff>518584</xdr:rowOff>
    </xdr:to>
    <xdr:sp macro="" textlink="">
      <xdr:nvSpPr>
        <xdr:cNvPr id="8" name="Pfeil nach unten 7"/>
        <xdr:cNvSpPr/>
      </xdr:nvSpPr>
      <xdr:spPr>
        <a:xfrm>
          <a:off x="1248833" y="3154892"/>
          <a:ext cx="122766" cy="306917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196793</xdr:colOff>
      <xdr:row>9</xdr:row>
      <xdr:rowOff>52861</xdr:rowOff>
    </xdr:from>
    <xdr:to>
      <xdr:col>1</xdr:col>
      <xdr:colOff>499476</xdr:colOff>
      <xdr:row>9</xdr:row>
      <xdr:rowOff>175627</xdr:rowOff>
    </xdr:to>
    <xdr:sp macro="" textlink="">
      <xdr:nvSpPr>
        <xdr:cNvPr id="9" name="Pfeil nach unten 8"/>
        <xdr:cNvSpPr/>
      </xdr:nvSpPr>
      <xdr:spPr>
        <a:xfrm rot="16200000">
          <a:off x="4468227" y="2067927"/>
          <a:ext cx="122766" cy="302683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grarumwelt@dlr.rlp.de" TargetMode="External"/><Relationship Id="rId1" Type="http://schemas.openxmlformats.org/officeDocument/2006/relationships/hyperlink" Target="http://www.agrarumwelt.rlp.d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11"/>
  <sheetViews>
    <sheetView showGridLines="0" showRowColHeaders="0" tabSelected="1" workbookViewId="0">
      <selection activeCell="F18" sqref="F18"/>
    </sheetView>
  </sheetViews>
  <sheetFormatPr baseColWidth="10" defaultRowHeight="12.75" x14ac:dyDescent="0.2"/>
  <cols>
    <col min="1" max="16384" width="11.42578125" style="32"/>
  </cols>
  <sheetData>
    <row r="1" spans="1:1" ht="35.25" x14ac:dyDescent="0.5">
      <c r="A1" s="31" t="s">
        <v>19</v>
      </c>
    </row>
    <row r="2" spans="1:1" ht="14.25" x14ac:dyDescent="0.2">
      <c r="A2" s="33" t="s">
        <v>20</v>
      </c>
    </row>
    <row r="3" spans="1:1" ht="14.25" x14ac:dyDescent="0.2">
      <c r="A3" s="33"/>
    </row>
    <row r="4" spans="1:1" ht="18" x14ac:dyDescent="0.25">
      <c r="A4" s="34" t="s">
        <v>23</v>
      </c>
    </row>
    <row r="5" spans="1:1" ht="18.75" x14ac:dyDescent="0.3">
      <c r="A5" s="34" t="s">
        <v>24</v>
      </c>
    </row>
    <row r="6" spans="1:1" ht="18.75" x14ac:dyDescent="0.3">
      <c r="A6" s="34" t="s">
        <v>25</v>
      </c>
    </row>
    <row r="7" spans="1:1" ht="14.25" x14ac:dyDescent="0.2">
      <c r="A7" s="33"/>
    </row>
    <row r="8" spans="1:1" x14ac:dyDescent="0.2">
      <c r="A8" s="35" t="s">
        <v>21</v>
      </c>
    </row>
    <row r="9" spans="1:1" x14ac:dyDescent="0.2">
      <c r="A9" s="35" t="s">
        <v>22</v>
      </c>
    </row>
    <row r="10" spans="1:1" x14ac:dyDescent="0.2">
      <c r="A10" s="36" t="s">
        <v>26</v>
      </c>
    </row>
    <row r="11" spans="1:1" x14ac:dyDescent="0.2">
      <c r="A11" s="36" t="s">
        <v>27</v>
      </c>
    </row>
  </sheetData>
  <sheetProtection password="CF5F" sheet="1" objects="1" scenarios="1" selectLockedCells="1" selectUnlockedCells="1"/>
  <hyperlinks>
    <hyperlink ref="A10" r:id="rId1"/>
    <hyperlink ref="A11" r:id="rId2"/>
  </hyperlinks>
  <pageMargins left="0.7" right="0.7" top="0.78740157499999996" bottom="0.78740157499999996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J35"/>
  <sheetViews>
    <sheetView showGridLines="0" zoomScaleNormal="100" workbookViewId="0">
      <selection activeCell="A15" sqref="A15"/>
    </sheetView>
  </sheetViews>
  <sheetFormatPr baseColWidth="10" defaultRowHeight="15" x14ac:dyDescent="0.2"/>
  <cols>
    <col min="1" max="1" width="62.7109375" style="4" customWidth="1"/>
    <col min="2" max="2" width="11.7109375" style="4" customWidth="1"/>
    <col min="3" max="3" width="17.5703125" style="2" customWidth="1"/>
    <col min="4" max="4" width="13.140625" style="2" customWidth="1"/>
    <col min="5" max="6" width="11.42578125" style="2"/>
    <col min="7" max="7" width="14.85546875" style="2" hidden="1" customWidth="1"/>
    <col min="8" max="16384" width="11.42578125" style="2"/>
  </cols>
  <sheetData>
    <row r="1" spans="1:10" ht="27.75" x14ac:dyDescent="0.4">
      <c r="A1" s="58" t="s">
        <v>17</v>
      </c>
      <c r="B1" s="58"/>
      <c r="C1" s="58"/>
      <c r="D1" s="58"/>
    </row>
    <row r="2" spans="1:10" x14ac:dyDescent="0.2">
      <c r="J2" s="45"/>
    </row>
    <row r="3" spans="1:10" ht="17.25" customHeight="1" x14ac:dyDescent="0.25">
      <c r="A3" s="30" t="s">
        <v>12</v>
      </c>
      <c r="B3" s="65"/>
      <c r="C3" s="65"/>
      <c r="D3" s="65"/>
    </row>
    <row r="4" spans="1:10" ht="17.25" customHeight="1" x14ac:dyDescent="0.25">
      <c r="A4" s="30" t="s">
        <v>13</v>
      </c>
      <c r="B4" s="66"/>
      <c r="C4" s="66"/>
      <c r="D4" s="66"/>
      <c r="G4" s="2" t="s">
        <v>28</v>
      </c>
    </row>
    <row r="5" spans="1:10" ht="17.25" customHeight="1" x14ac:dyDescent="0.25">
      <c r="A5" s="30" t="s">
        <v>14</v>
      </c>
      <c r="B5" s="66"/>
      <c r="C5" s="66"/>
      <c r="D5" s="66"/>
      <c r="G5" s="2" t="s">
        <v>29</v>
      </c>
      <c r="H5" s="45"/>
      <c r="I5" s="45"/>
    </row>
    <row r="6" spans="1:10" ht="17.25" customHeight="1" x14ac:dyDescent="0.25">
      <c r="A6" s="30" t="s">
        <v>15</v>
      </c>
      <c r="B6" s="66"/>
      <c r="C6" s="66"/>
      <c r="D6" s="66"/>
    </row>
    <row r="7" spans="1:10" s="1" customFormat="1" ht="18" customHeight="1" x14ac:dyDescent="0.2">
      <c r="A7" s="2"/>
      <c r="B7" s="2"/>
      <c r="C7" s="2"/>
      <c r="D7" s="2"/>
    </row>
    <row r="8" spans="1:10" s="1" customFormat="1" ht="18" customHeight="1" x14ac:dyDescent="0.25">
      <c r="A8" s="30" t="s">
        <v>16</v>
      </c>
      <c r="B8" s="67"/>
      <c r="C8" s="68"/>
      <c r="D8" s="68"/>
      <c r="G8" s="43"/>
    </row>
    <row r="9" spans="1:10" s="5" customFormat="1" ht="18" customHeight="1" thickBot="1" x14ac:dyDescent="0.3">
      <c r="A9" s="69" t="str">
        <f>IFERROR("",IF(AND(C22&lt;&gt;0,C22&lt;0.3),"Der Viehbesatz darf an bis zu 40 Tagen unterschritten werden!",""))</f>
        <v/>
      </c>
      <c r="B9" s="69"/>
      <c r="C9" s="69"/>
      <c r="D9" s="69"/>
    </row>
    <row r="10" spans="1:10" s="1" customFormat="1" ht="18" customHeight="1" thickTop="1" thickBot="1" x14ac:dyDescent="0.3">
      <c r="A10" s="37" t="s">
        <v>33</v>
      </c>
      <c r="B10" s="50"/>
      <c r="C10" s="70"/>
      <c r="D10" s="71"/>
    </row>
    <row r="11" spans="1:10" s="1" customFormat="1" ht="30" customHeight="1" thickBot="1" x14ac:dyDescent="0.3">
      <c r="A11" s="42"/>
      <c r="B11" s="44"/>
      <c r="C11" s="72" t="str">
        <f>IF(B12="ja","Bitte Anzahl der Tage mit Unterschreitung angeben!","")</f>
        <v/>
      </c>
      <c r="D11" s="73"/>
    </row>
    <row r="12" spans="1:10" s="1" customFormat="1" ht="18" customHeight="1" thickBot="1" x14ac:dyDescent="0.3">
      <c r="A12" s="49" t="s">
        <v>30</v>
      </c>
      <c r="B12" s="47" t="s">
        <v>29</v>
      </c>
      <c r="C12" s="51"/>
      <c r="D12" s="52"/>
    </row>
    <row r="13" spans="1:10" ht="48" thickBot="1" x14ac:dyDescent="0.3">
      <c r="A13" s="48" t="s">
        <v>31</v>
      </c>
      <c r="B13" s="7" t="s">
        <v>0</v>
      </c>
      <c r="C13" s="18" t="s">
        <v>32</v>
      </c>
      <c r="D13" s="20" t="s">
        <v>5</v>
      </c>
    </row>
    <row r="14" spans="1:10" ht="16.5" hidden="1" thickBot="1" x14ac:dyDescent="0.3">
      <c r="A14" s="21"/>
      <c r="B14" s="12"/>
      <c r="C14" s="6"/>
      <c r="D14" s="22"/>
    </row>
    <row r="15" spans="1:10" ht="17.25" customHeight="1" x14ac:dyDescent="0.25">
      <c r="A15" s="23"/>
      <c r="B15" s="14" t="str">
        <f t="shared" ref="B15:B20" si="0">IF(ISERROR(VLOOKUP(A15,$A$29:$B$35,2,FALSE)),"",VLOOKUP(A15,$A$29:$B$35,2,FALSE))</f>
        <v/>
      </c>
      <c r="C15" s="16"/>
      <c r="D15" s="24" t="str">
        <f>IF(OR(ISBLANK(C15),ISBLANK(A15)),"",C15*$B15)</f>
        <v/>
      </c>
    </row>
    <row r="16" spans="1:10" ht="17.25" customHeight="1" x14ac:dyDescent="0.25">
      <c r="A16" s="25"/>
      <c r="B16" s="14" t="str">
        <f t="shared" si="0"/>
        <v/>
      </c>
      <c r="C16" s="41"/>
      <c r="D16" s="24" t="str">
        <f t="shared" ref="D16:D20" si="1">IF(OR(ISBLANK(C16),ISBLANK(A16)),"",C16*$B16)</f>
        <v/>
      </c>
    </row>
    <row r="17" spans="1:4" ht="17.25" customHeight="1" x14ac:dyDescent="0.25">
      <c r="A17" s="25"/>
      <c r="B17" s="14" t="str">
        <f t="shared" si="0"/>
        <v/>
      </c>
      <c r="C17" s="16"/>
      <c r="D17" s="24" t="str">
        <f t="shared" si="1"/>
        <v/>
      </c>
    </row>
    <row r="18" spans="1:4" ht="17.25" customHeight="1" x14ac:dyDescent="0.25">
      <c r="A18" s="25"/>
      <c r="B18" s="14" t="str">
        <f t="shared" si="0"/>
        <v/>
      </c>
      <c r="C18" s="16"/>
      <c r="D18" s="24" t="str">
        <f t="shared" si="1"/>
        <v/>
      </c>
    </row>
    <row r="19" spans="1:4" ht="17.25" customHeight="1" x14ac:dyDescent="0.25">
      <c r="A19" s="25"/>
      <c r="B19" s="14" t="str">
        <f t="shared" si="0"/>
        <v/>
      </c>
      <c r="C19" s="16"/>
      <c r="D19" s="24" t="str">
        <f t="shared" si="1"/>
        <v/>
      </c>
    </row>
    <row r="20" spans="1:4" ht="17.25" customHeight="1" thickBot="1" x14ac:dyDescent="0.3">
      <c r="A20" s="26"/>
      <c r="B20" s="15" t="str">
        <f t="shared" si="0"/>
        <v/>
      </c>
      <c r="C20" s="17"/>
      <c r="D20" s="24" t="str">
        <f t="shared" si="1"/>
        <v/>
      </c>
    </row>
    <row r="21" spans="1:4" s="3" customFormat="1" ht="17.25" customHeight="1" thickBot="1" x14ac:dyDescent="0.3">
      <c r="A21" s="63" t="s">
        <v>2</v>
      </c>
      <c r="B21" s="64"/>
      <c r="C21" s="59" t="str">
        <f>IF(C27=0,"",SUM(D15:D20))</f>
        <v/>
      </c>
      <c r="D21" s="60"/>
    </row>
    <row r="22" spans="1:4" s="3" customFormat="1" ht="17.25" customHeight="1" thickTop="1" thickBot="1" x14ac:dyDescent="0.3">
      <c r="A22" s="38" t="s">
        <v>34</v>
      </c>
      <c r="B22" s="46">
        <f>IF(B12="ja",269-C12,269)</f>
        <v>269</v>
      </c>
      <c r="C22" s="61" t="str">
        <f>IF(OR(ISBLANK(C$10),ISBLANK(C21)),"",(C21/C$10/(269-C12)*(269-C12)))</f>
        <v/>
      </c>
      <c r="D22" s="62"/>
    </row>
    <row r="23" spans="1:4" s="3" customFormat="1" ht="17.25" customHeight="1" thickTop="1" x14ac:dyDescent="0.25">
      <c r="A23" s="27" t="s">
        <v>4</v>
      </c>
      <c r="B23" s="13">
        <v>0.3</v>
      </c>
      <c r="C23" s="54" t="str">
        <f>IF(OR(C10="",C26=0),"",IF(C22&lt;$B$23,"Viehbesatz zu niedrig!","OK"))</f>
        <v/>
      </c>
      <c r="D23" s="55"/>
    </row>
    <row r="24" spans="1:4" s="3" customFormat="1" ht="17.25" customHeight="1" thickBot="1" x14ac:dyDescent="0.3">
      <c r="A24" s="28" t="s">
        <v>3</v>
      </c>
      <c r="B24" s="29">
        <v>1.4</v>
      </c>
      <c r="C24" s="56" t="str">
        <f>IF(OR(C10="",C26=0),"",IF(C22&gt;$B$24,"Viehbesatz zu hoch!","OK"))</f>
        <v/>
      </c>
      <c r="D24" s="57"/>
    </row>
    <row r="25" spans="1:4" s="3" customFormat="1" ht="17.25" customHeight="1" thickTop="1" x14ac:dyDescent="0.2">
      <c r="A25" s="53" t="str">
        <f>IF(C12&gt;40,"Der Viehbesatz wurde an mehr als 40 Tagen unterschritten! Vorgaben nicht erfüllt!","")</f>
        <v/>
      </c>
      <c r="B25" s="53"/>
      <c r="C25" s="53"/>
      <c r="D25" s="53"/>
    </row>
    <row r="26" spans="1:4" hidden="1" x14ac:dyDescent="0.2">
      <c r="C26" s="2">
        <f>SUM(C15:C20)</f>
        <v>0</v>
      </c>
    </row>
    <row r="27" spans="1:4" hidden="1" x14ac:dyDescent="0.2">
      <c r="C27" s="19">
        <f>SUM(D15:D20)</f>
        <v>0</v>
      </c>
    </row>
    <row r="28" spans="1:4" ht="15.75" hidden="1" thickBot="1" x14ac:dyDescent="0.25">
      <c r="A28" s="2"/>
      <c r="B28" s="2"/>
    </row>
    <row r="29" spans="1:4" ht="15.75" hidden="1" thickBot="1" x14ac:dyDescent="0.25">
      <c r="A29" s="8" t="s">
        <v>6</v>
      </c>
      <c r="B29" s="9">
        <v>1</v>
      </c>
      <c r="C29" s="9" t="s">
        <v>0</v>
      </c>
    </row>
    <row r="30" spans="1:4" ht="15.75" hidden="1" thickBot="1" x14ac:dyDescent="0.25">
      <c r="A30" s="10" t="s">
        <v>1</v>
      </c>
      <c r="B30" s="11">
        <v>0.6</v>
      </c>
      <c r="C30" s="11" t="s">
        <v>0</v>
      </c>
    </row>
    <row r="31" spans="1:4" ht="15.75" hidden="1" thickBot="1" x14ac:dyDescent="0.25">
      <c r="A31" s="10" t="s">
        <v>7</v>
      </c>
      <c r="B31" s="11">
        <v>0.4</v>
      </c>
      <c r="C31" s="11" t="s">
        <v>0</v>
      </c>
    </row>
    <row r="32" spans="1:4" ht="15.75" hidden="1" thickBot="1" x14ac:dyDescent="0.25">
      <c r="A32" s="10" t="s">
        <v>8</v>
      </c>
      <c r="B32" s="11">
        <v>1</v>
      </c>
      <c r="C32" s="11" t="s">
        <v>0</v>
      </c>
    </row>
    <row r="33" spans="1:3" ht="15.75" hidden="1" thickBot="1" x14ac:dyDescent="0.25">
      <c r="A33" s="10" t="s">
        <v>9</v>
      </c>
      <c r="B33" s="11">
        <v>0.7</v>
      </c>
      <c r="C33" s="11" t="s">
        <v>0</v>
      </c>
    </row>
    <row r="34" spans="1:3" ht="15.75" hidden="1" thickBot="1" x14ac:dyDescent="0.25">
      <c r="A34" s="10" t="s">
        <v>10</v>
      </c>
      <c r="B34" s="11">
        <v>0.15</v>
      </c>
      <c r="C34" s="11" t="s">
        <v>0</v>
      </c>
    </row>
    <row r="35" spans="1:3" ht="15.75" hidden="1" thickBot="1" x14ac:dyDescent="0.25">
      <c r="A35" s="10" t="s">
        <v>11</v>
      </c>
      <c r="B35" s="11">
        <v>0.15</v>
      </c>
      <c r="C35" s="11" t="s">
        <v>0</v>
      </c>
    </row>
  </sheetData>
  <sheetProtection password="CF5F" sheet="1" objects="1" scenarios="1" selectLockedCells="1"/>
  <mergeCells count="16">
    <mergeCell ref="C12:D12"/>
    <mergeCell ref="A25:D25"/>
    <mergeCell ref="C23:D23"/>
    <mergeCell ref="C24:D24"/>
    <mergeCell ref="A1:D1"/>
    <mergeCell ref="C21:D21"/>
    <mergeCell ref="C22:D22"/>
    <mergeCell ref="A21:B21"/>
    <mergeCell ref="B3:D3"/>
    <mergeCell ref="B4:D4"/>
    <mergeCell ref="B5:D5"/>
    <mergeCell ref="B6:D6"/>
    <mergeCell ref="B8:D8"/>
    <mergeCell ref="A9:D9"/>
    <mergeCell ref="C10:D10"/>
    <mergeCell ref="C11:D11"/>
  </mergeCells>
  <phoneticPr fontId="2" type="noConversion"/>
  <conditionalFormatting sqref="C24:D24">
    <cfRule type="cellIs" dxfId="15" priority="8" stopIfTrue="1" operator="equal">
      <formula>"Viehbesatz zu hoch!"</formula>
    </cfRule>
    <cfRule type="cellIs" dxfId="14" priority="9" stopIfTrue="1" operator="equal">
      <formula>"OK"</formula>
    </cfRule>
  </conditionalFormatting>
  <conditionalFormatting sqref="C23:D23">
    <cfRule type="cellIs" dxfId="13" priority="6" operator="equal">
      <formula>"Viehbesatz zu niedrig!"</formula>
    </cfRule>
    <cfRule type="cellIs" dxfId="12" priority="7" operator="equal">
      <formula>"OK"</formula>
    </cfRule>
  </conditionalFormatting>
  <conditionalFormatting sqref="F17">
    <cfRule type="expression" dxfId="11" priority="5">
      <formula>$F$13="ja"</formula>
    </cfRule>
  </conditionalFormatting>
  <conditionalFormatting sqref="C11:D11">
    <cfRule type="cellIs" dxfId="10" priority="4" operator="equal">
      <formula>"Bitte Anzahl der Tage mit Unterschreitung angeben!"</formula>
    </cfRule>
  </conditionalFormatting>
  <conditionalFormatting sqref="A25:D25">
    <cfRule type="cellIs" dxfId="9" priority="3" operator="equal">
      <formula>"Der Viehbesatz wurde an mehr als 40 Tagen unterschritten! Forgaben nicht erfüllt!"</formula>
    </cfRule>
  </conditionalFormatting>
  <conditionalFormatting sqref="C12:D12">
    <cfRule type="expression" dxfId="8" priority="1">
      <formula>$B$12="ja"</formula>
    </cfRule>
  </conditionalFormatting>
  <dataValidations count="3">
    <dataValidation type="list" allowBlank="1" showInputMessage="1" showErrorMessage="1" sqref="A15:A20">
      <formula1>$A$29:$A$35</formula1>
    </dataValidation>
    <dataValidation type="list" allowBlank="1" showInputMessage="1" showErrorMessage="1" sqref="B12">
      <formula1>$G$4:$G$5</formula1>
    </dataValidation>
    <dataValidation type="whole" errorStyle="warning" operator="lessThanOrEqual" allowBlank="1" showInputMessage="1" showErrorMessage="1" errorTitle="Achtung Wert nicht zulässig!" error="Eine Unterschreitung des Viehbesatzes ist an maximal 40 Tagen gestattet!" sqref="C12:D12">
      <formula1>40</formula1>
    </dataValidation>
  </dataValidations>
  <pageMargins left="0.78740157480314965" right="0.78740157480314965" top="1.1417322834645669" bottom="0.70866141732283472" header="0.51181102362204722" footer="0.51181102362204722"/>
  <pageSetup paperSize="9" scale="78" orientation="portrait" r:id="rId1"/>
  <headerFooter alignWithMargins="0">
    <oddFooter>&amp;L&amp;F&amp;CAlle Angaben ohne Gewähr!&amp;RAusdruck vom &amp;D
&amp;T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741B9D3-1F6D-4EB9-8338-366C8FB5F3B5}">
            <x14:iconSet iconSet="3Symbols2" custom="1">
              <x14:cfvo type="percent">
                <xm:f>0</xm:f>
              </x14:cfvo>
              <x14:cfvo type="num">
                <xm:f>41</xm:f>
              </x14:cfvo>
              <x14:cfvo type="num">
                <xm:f>41</xm:f>
              </x14:cfvo>
              <x14:cfIcon iconSet="3Symbols2" iconId="2"/>
              <x14:cfIcon iconSet="3Symbols2" iconId="1"/>
              <x14:cfIcon iconSet="3Symbols2" iconId="0"/>
            </x14:iconSet>
          </x14:cfRule>
          <xm:sqref>C12:D12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35"/>
  <sheetViews>
    <sheetView showGridLines="0" zoomScaleNormal="100" workbookViewId="0">
      <selection activeCell="A15" sqref="A15"/>
    </sheetView>
  </sheetViews>
  <sheetFormatPr baseColWidth="10" defaultRowHeight="15" x14ac:dyDescent="0.2"/>
  <cols>
    <col min="1" max="1" width="62.7109375" style="4" customWidth="1"/>
    <col min="2" max="2" width="11.7109375" style="4" customWidth="1"/>
    <col min="3" max="3" width="17.5703125" style="2" customWidth="1"/>
    <col min="4" max="4" width="13.140625" style="2" customWidth="1"/>
    <col min="5" max="6" width="11.42578125" style="2"/>
    <col min="7" max="7" width="14.85546875" style="2" hidden="1" customWidth="1"/>
    <col min="8" max="16384" width="11.42578125" style="2"/>
  </cols>
  <sheetData>
    <row r="1" spans="1:10" ht="81.75" customHeight="1" x14ac:dyDescent="0.4">
      <c r="A1" s="74" t="s">
        <v>18</v>
      </c>
      <c r="B1" s="58"/>
      <c r="C1" s="58"/>
      <c r="D1" s="58"/>
    </row>
    <row r="2" spans="1:10" x14ac:dyDescent="0.2">
      <c r="J2" s="45"/>
    </row>
    <row r="3" spans="1:10" ht="17.25" customHeight="1" x14ac:dyDescent="0.25">
      <c r="A3" s="30" t="s">
        <v>12</v>
      </c>
      <c r="B3" s="65"/>
      <c r="C3" s="65"/>
      <c r="D3" s="65"/>
    </row>
    <row r="4" spans="1:10" ht="17.25" customHeight="1" x14ac:dyDescent="0.25">
      <c r="A4" s="30" t="s">
        <v>13</v>
      </c>
      <c r="B4" s="66"/>
      <c r="C4" s="66"/>
      <c r="D4" s="66"/>
      <c r="G4" s="2" t="s">
        <v>28</v>
      </c>
    </row>
    <row r="5" spans="1:10" ht="17.25" customHeight="1" x14ac:dyDescent="0.25">
      <c r="A5" s="30" t="s">
        <v>14</v>
      </c>
      <c r="B5" s="66"/>
      <c r="C5" s="66"/>
      <c r="D5" s="66"/>
      <c r="G5" s="2" t="s">
        <v>29</v>
      </c>
    </row>
    <row r="6" spans="1:10" ht="17.25" customHeight="1" x14ac:dyDescent="0.25">
      <c r="A6" s="30" t="s">
        <v>15</v>
      </c>
      <c r="B6" s="66"/>
      <c r="C6" s="66"/>
      <c r="D6" s="66"/>
    </row>
    <row r="7" spans="1:10" s="1" customFormat="1" ht="18" customHeight="1" x14ac:dyDescent="0.2">
      <c r="A7" s="2"/>
      <c r="B7" s="2"/>
      <c r="C7" s="2"/>
      <c r="D7" s="2"/>
    </row>
    <row r="8" spans="1:10" s="1" customFormat="1" ht="18" customHeight="1" x14ac:dyDescent="0.25">
      <c r="A8" s="30" t="s">
        <v>16</v>
      </c>
      <c r="B8" s="67"/>
      <c r="C8" s="68"/>
      <c r="D8" s="68"/>
      <c r="G8" s="43"/>
    </row>
    <row r="9" spans="1:10" s="5" customFormat="1" ht="18" customHeight="1" thickBot="1" x14ac:dyDescent="0.3">
      <c r="A9" s="69" t="str">
        <f>IFERROR("",IF(AND(C22&lt;&gt;0,C22&lt;0.3),"Der Viehbesatz darf an bis zu 40 Tagen unterschritten werden!",""))</f>
        <v/>
      </c>
      <c r="B9" s="69"/>
      <c r="C9" s="69"/>
      <c r="D9" s="69"/>
    </row>
    <row r="10" spans="1:10" s="1" customFormat="1" ht="18" customHeight="1" thickTop="1" thickBot="1" x14ac:dyDescent="0.3">
      <c r="A10" s="39" t="s">
        <v>33</v>
      </c>
      <c r="B10" s="50"/>
      <c r="C10" s="70"/>
      <c r="D10" s="71"/>
    </row>
    <row r="11" spans="1:10" s="1" customFormat="1" ht="30" customHeight="1" thickBot="1" x14ac:dyDescent="0.3">
      <c r="A11" s="42"/>
      <c r="B11" s="44"/>
      <c r="C11" s="72" t="str">
        <f>IF(B12="ja","Bitte Anzahl der Tage mit Unterschreitung angeben!","")</f>
        <v/>
      </c>
      <c r="D11" s="73"/>
    </row>
    <row r="12" spans="1:10" s="1" customFormat="1" ht="18" customHeight="1" thickBot="1" x14ac:dyDescent="0.3">
      <c r="A12" s="49" t="s">
        <v>30</v>
      </c>
      <c r="B12" s="47" t="s">
        <v>29</v>
      </c>
      <c r="C12" s="51"/>
      <c r="D12" s="52"/>
    </row>
    <row r="13" spans="1:10" ht="48" thickBot="1" x14ac:dyDescent="0.3">
      <c r="A13" s="48" t="s">
        <v>31</v>
      </c>
      <c r="B13" s="7" t="s">
        <v>0</v>
      </c>
      <c r="C13" s="18" t="s">
        <v>32</v>
      </c>
      <c r="D13" s="20" t="s">
        <v>5</v>
      </c>
    </row>
    <row r="14" spans="1:10" ht="16.5" hidden="1" thickBot="1" x14ac:dyDescent="0.3">
      <c r="A14" s="21"/>
      <c r="B14" s="12"/>
      <c r="C14" s="6"/>
      <c r="D14" s="22"/>
    </row>
    <row r="15" spans="1:10" ht="17.25" customHeight="1" x14ac:dyDescent="0.25">
      <c r="A15" s="23"/>
      <c r="B15" s="14" t="str">
        <f t="shared" ref="B15:B20" si="0">IF(ISERROR(VLOOKUP(A15,$A$29:$B$35,2,FALSE)),"",VLOOKUP(A15,$A$29:$B$35,2,FALSE))</f>
        <v/>
      </c>
      <c r="C15" s="16"/>
      <c r="D15" s="24" t="str">
        <f>IF(OR(ISBLANK(C15),ISBLANK(A15)),"",C15*$B15)</f>
        <v/>
      </c>
    </row>
    <row r="16" spans="1:10" ht="17.25" customHeight="1" x14ac:dyDescent="0.25">
      <c r="A16" s="25"/>
      <c r="B16" s="14" t="str">
        <f t="shared" si="0"/>
        <v/>
      </c>
      <c r="C16" s="41"/>
      <c r="D16" s="24" t="str">
        <f t="shared" ref="D16:D20" si="1">IF(OR(ISBLANK(C16),ISBLANK(A16)),"",C16*$B16)</f>
        <v/>
      </c>
    </row>
    <row r="17" spans="1:4" ht="17.25" customHeight="1" x14ac:dyDescent="0.25">
      <c r="A17" s="25"/>
      <c r="B17" s="14" t="str">
        <f t="shared" si="0"/>
        <v/>
      </c>
      <c r="C17" s="16"/>
      <c r="D17" s="24" t="str">
        <f t="shared" si="1"/>
        <v/>
      </c>
    </row>
    <row r="18" spans="1:4" ht="17.25" customHeight="1" x14ac:dyDescent="0.25">
      <c r="A18" s="25"/>
      <c r="B18" s="14" t="str">
        <f t="shared" si="0"/>
        <v/>
      </c>
      <c r="C18" s="16"/>
      <c r="D18" s="24" t="str">
        <f t="shared" si="1"/>
        <v/>
      </c>
    </row>
    <row r="19" spans="1:4" ht="17.25" customHeight="1" x14ac:dyDescent="0.25">
      <c r="A19" s="25"/>
      <c r="B19" s="14" t="str">
        <f t="shared" si="0"/>
        <v/>
      </c>
      <c r="C19" s="16"/>
      <c r="D19" s="24" t="str">
        <f t="shared" si="1"/>
        <v/>
      </c>
    </row>
    <row r="20" spans="1:4" ht="17.25" customHeight="1" thickBot="1" x14ac:dyDescent="0.3">
      <c r="A20" s="26"/>
      <c r="B20" s="15" t="str">
        <f t="shared" si="0"/>
        <v/>
      </c>
      <c r="C20" s="17"/>
      <c r="D20" s="24" t="str">
        <f t="shared" si="1"/>
        <v/>
      </c>
    </row>
    <row r="21" spans="1:4" s="3" customFormat="1" ht="17.25" customHeight="1" thickBot="1" x14ac:dyDescent="0.3">
      <c r="A21" s="63" t="s">
        <v>2</v>
      </c>
      <c r="B21" s="64"/>
      <c r="C21" s="59" t="str">
        <f>IF(C27=0,"",SUM(D15:D20))</f>
        <v/>
      </c>
      <c r="D21" s="60"/>
    </row>
    <row r="22" spans="1:4" s="3" customFormat="1" ht="17.25" customHeight="1" thickTop="1" thickBot="1" x14ac:dyDescent="0.3">
      <c r="A22" s="40" t="s">
        <v>34</v>
      </c>
      <c r="B22" s="46">
        <f>IF(B12="ja",269-C12,269)</f>
        <v>269</v>
      </c>
      <c r="C22" s="61" t="str">
        <f>IF(OR(ISBLANK(C$10),ISBLANK(C21)),"",(C21/C$10/(269-C12)*(269-C12)))</f>
        <v/>
      </c>
      <c r="D22" s="62"/>
    </row>
    <row r="23" spans="1:4" s="3" customFormat="1" ht="17.25" customHeight="1" thickTop="1" x14ac:dyDescent="0.25">
      <c r="A23" s="27" t="s">
        <v>4</v>
      </c>
      <c r="B23" s="13">
        <v>0.3</v>
      </c>
      <c r="C23" s="54" t="str">
        <f>IF(OR(C10="",C26=0),"",IF(C22&lt;$B$23,"Viehbesatz zu niedrig!","OK"))</f>
        <v/>
      </c>
      <c r="D23" s="55"/>
    </row>
    <row r="24" spans="1:4" s="3" customFormat="1" ht="17.25" customHeight="1" thickBot="1" x14ac:dyDescent="0.3">
      <c r="A24" s="28" t="s">
        <v>3</v>
      </c>
      <c r="B24" s="29">
        <v>1</v>
      </c>
      <c r="C24" s="56" t="str">
        <f>IF(OR(C10="",C26=0),"",IF(C22&gt;$B$24,"Viehbesatz zu hoch!","OK"))</f>
        <v/>
      </c>
      <c r="D24" s="57"/>
    </row>
    <row r="25" spans="1:4" s="3" customFormat="1" ht="17.25" customHeight="1" thickTop="1" x14ac:dyDescent="0.2">
      <c r="A25" s="53" t="str">
        <f>IF(C12&gt;40,"Der Viehbesatz wurde an mehr als 40 Tagen unterschritten! Vorgaben nicht erfüllt!","")</f>
        <v/>
      </c>
      <c r="B25" s="53"/>
      <c r="C25" s="53"/>
      <c r="D25" s="53"/>
    </row>
    <row r="26" spans="1:4" hidden="1" x14ac:dyDescent="0.2">
      <c r="C26" s="2">
        <f>SUM(C15:C20)</f>
        <v>0</v>
      </c>
    </row>
    <row r="27" spans="1:4" hidden="1" x14ac:dyDescent="0.2">
      <c r="C27" s="19">
        <f>SUM(D15:D20)</f>
        <v>0</v>
      </c>
    </row>
    <row r="28" spans="1:4" hidden="1" x14ac:dyDescent="0.2">
      <c r="A28" s="2"/>
      <c r="B28" s="2"/>
    </row>
    <row r="29" spans="1:4" ht="15.75" hidden="1" thickBot="1" x14ac:dyDescent="0.25">
      <c r="A29" s="8" t="s">
        <v>6</v>
      </c>
      <c r="B29" s="9">
        <v>1</v>
      </c>
      <c r="C29" s="9" t="s">
        <v>0</v>
      </c>
    </row>
    <row r="30" spans="1:4" ht="15.75" hidden="1" thickBot="1" x14ac:dyDescent="0.25">
      <c r="A30" s="10" t="s">
        <v>1</v>
      </c>
      <c r="B30" s="11">
        <v>0.6</v>
      </c>
      <c r="C30" s="11" t="s">
        <v>0</v>
      </c>
    </row>
    <row r="31" spans="1:4" ht="15.75" hidden="1" thickBot="1" x14ac:dyDescent="0.25">
      <c r="A31" s="10" t="s">
        <v>7</v>
      </c>
      <c r="B31" s="11">
        <v>0.4</v>
      </c>
      <c r="C31" s="11" t="s">
        <v>0</v>
      </c>
    </row>
    <row r="32" spans="1:4" ht="15.75" hidden="1" thickBot="1" x14ac:dyDescent="0.25">
      <c r="A32" s="10" t="s">
        <v>8</v>
      </c>
      <c r="B32" s="11">
        <v>1</v>
      </c>
      <c r="C32" s="11" t="s">
        <v>0</v>
      </c>
    </row>
    <row r="33" spans="1:3" ht="15.75" hidden="1" thickBot="1" x14ac:dyDescent="0.25">
      <c r="A33" s="10" t="s">
        <v>9</v>
      </c>
      <c r="B33" s="11">
        <v>0.7</v>
      </c>
      <c r="C33" s="11" t="s">
        <v>0</v>
      </c>
    </row>
    <row r="34" spans="1:3" ht="15.75" hidden="1" thickBot="1" x14ac:dyDescent="0.25">
      <c r="A34" s="10" t="s">
        <v>10</v>
      </c>
      <c r="B34" s="11">
        <v>0.15</v>
      </c>
      <c r="C34" s="11" t="s">
        <v>0</v>
      </c>
    </row>
    <row r="35" spans="1:3" ht="15.75" hidden="1" thickBot="1" x14ac:dyDescent="0.25">
      <c r="A35" s="10" t="s">
        <v>11</v>
      </c>
      <c r="B35" s="11">
        <v>0.15</v>
      </c>
      <c r="C35" s="11" t="s">
        <v>0</v>
      </c>
    </row>
  </sheetData>
  <sheetProtection password="CF5F" sheet="1" objects="1" scenarios="1" selectLockedCells="1"/>
  <mergeCells count="16">
    <mergeCell ref="C22:D22"/>
    <mergeCell ref="C23:D23"/>
    <mergeCell ref="C24:D24"/>
    <mergeCell ref="A25:D25"/>
    <mergeCell ref="A9:D9"/>
    <mergeCell ref="C10:D10"/>
    <mergeCell ref="C11:D11"/>
    <mergeCell ref="C12:D12"/>
    <mergeCell ref="A21:B21"/>
    <mergeCell ref="C21:D21"/>
    <mergeCell ref="B8:D8"/>
    <mergeCell ref="A1:D1"/>
    <mergeCell ref="B3:D3"/>
    <mergeCell ref="B4:D4"/>
    <mergeCell ref="B5:D5"/>
    <mergeCell ref="B6:D6"/>
  </mergeCells>
  <conditionalFormatting sqref="C24:D24">
    <cfRule type="cellIs" dxfId="7" priority="9" stopIfTrue="1" operator="equal">
      <formula>"Viehbesatz zu hoch!"</formula>
    </cfRule>
    <cfRule type="cellIs" dxfId="6" priority="10" stopIfTrue="1" operator="equal">
      <formula>"OK"</formula>
    </cfRule>
  </conditionalFormatting>
  <conditionalFormatting sqref="C23:D23">
    <cfRule type="cellIs" dxfId="5" priority="7" operator="equal">
      <formula>"Viehbesatz zu niedrig!"</formula>
    </cfRule>
    <cfRule type="cellIs" dxfId="4" priority="8" operator="equal">
      <formula>"OK"</formula>
    </cfRule>
  </conditionalFormatting>
  <conditionalFormatting sqref="F17">
    <cfRule type="expression" dxfId="3" priority="6">
      <formula>$F$13="ja"</formula>
    </cfRule>
  </conditionalFormatting>
  <conditionalFormatting sqref="C11:D11">
    <cfRule type="cellIs" dxfId="2" priority="5" operator="equal">
      <formula>"Bitte Anzahl der Tage mit Unterschreitung angeben!"</formula>
    </cfRule>
  </conditionalFormatting>
  <conditionalFormatting sqref="A25:D25">
    <cfRule type="cellIs" dxfId="1" priority="4" operator="equal">
      <formula>"Der Viehbesatz wurde an mehr als 40 Tagen unterschritten! Forgaben nicht erfüllt!"</formula>
    </cfRule>
  </conditionalFormatting>
  <conditionalFormatting sqref="C12:D12">
    <cfRule type="expression" dxfId="0" priority="1">
      <formula>$B$12="ja"</formula>
    </cfRule>
  </conditionalFormatting>
  <dataValidations count="3">
    <dataValidation type="whole" errorStyle="warning" operator="lessThanOrEqual" allowBlank="1" showInputMessage="1" showErrorMessage="1" errorTitle="Achtung Wert nicht zulässig!" error="Eine Unterschreitung des Viehbesatzes ist an maximal 40 Tagen gestattet!" sqref="C12:D12">
      <formula1>40</formula1>
    </dataValidation>
    <dataValidation type="list" allowBlank="1" showInputMessage="1" showErrorMessage="1" sqref="B12">
      <formula1>$G$4:$G$5</formula1>
    </dataValidation>
    <dataValidation type="list" allowBlank="1" showInputMessage="1" showErrorMessage="1" sqref="A15:A20">
      <formula1>$A$29:$A$35</formula1>
    </dataValidation>
  </dataValidations>
  <pageMargins left="0.78740157480314965" right="0.78740157480314965" top="1.1417322834645669" bottom="0.70866141732283472" header="0.51181102362204722" footer="0.51181102362204722"/>
  <pageSetup paperSize="9" scale="75" orientation="portrait" r:id="rId1"/>
  <headerFooter alignWithMargins="0">
    <oddFooter>&amp;L&amp;F&amp;CAlle Angaben ohne Gewähr!&amp;RAusdruck vom &amp;D
&amp;T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2A429A96-5390-4F3E-8024-618696D3B310}">
            <x14:iconSet iconSet="3Symbols2" custom="1">
              <x14:cfvo type="percent">
                <xm:f>0</xm:f>
              </x14:cfvo>
              <x14:cfvo type="num">
                <xm:f>41</xm:f>
              </x14:cfvo>
              <x14:cfvo type="num">
                <xm:f>41</xm:f>
              </x14:cfvo>
              <x14:cfIcon iconSet="3Symbols2" iconId="2"/>
              <x14:cfIcon iconSet="3Symbols2" iconId="1"/>
              <x14:cfIcon iconSet="3Symbols2" iconId="0"/>
            </x14:iconSet>
          </x14:cfRule>
          <xm:sqref>C12:D12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Hinweise</vt:lpstr>
      <vt:lpstr>ÖR4</vt:lpstr>
      <vt:lpstr>GAP-SP EG</vt:lpstr>
      <vt:lpstr>'GAP-SP EG'!Druckbereich</vt:lpstr>
      <vt:lpstr>ÖR4!Druckbereich</vt:lpstr>
      <vt:lpstr>'GAP-SP EG'!Drucktitel</vt:lpstr>
      <vt:lpstr>ÖR4!Drucktitel</vt:lpstr>
    </vt:vector>
  </TitlesOfParts>
  <Company>DLR RNH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Fritz Mossel</dc:creator>
  <cp:lastModifiedBy>Drusenheimer</cp:lastModifiedBy>
  <cp:lastPrinted>2023-04-06T08:40:57Z</cp:lastPrinted>
  <dcterms:created xsi:type="dcterms:W3CDTF">2002-04-03T12:23:58Z</dcterms:created>
  <dcterms:modified xsi:type="dcterms:W3CDTF">2023-04-18T14:02:43Z</dcterms:modified>
</cp:coreProperties>
</file>